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adek\Desktop\warsztatinwestora\narzędzia\"/>
    </mc:Choice>
  </mc:AlternateContent>
  <xr:revisionPtr revIDLastSave="0" documentId="13_ncr:1_{E983E2FA-CB41-4D3A-BA80-C2F34F175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ena" sheetId="1" r:id="rId1"/>
    <sheet name="Kryteria" sheetId="2" r:id="rId2"/>
    <sheet name="Instrukcja" sheetId="3" r:id="rId3"/>
    <sheet name="Listy" sheetId="4" state="hidden" r:id="rId4"/>
  </sheets>
  <definedNames>
    <definedName name="_xlnm.Print_Area" localSheetId="1">Kryteria!$A$1:$B$82</definedName>
    <definedName name="_xlnm.Print_Area" localSheetId="0">Ocena!$A$1:$F$61</definedName>
    <definedName name="_xlnm.Print_Titles" localSheetId="0">Ocena!$6:$11</definedName>
  </definedNames>
  <calcPr calcId="181029"/>
</workbook>
</file>

<file path=xl/calcChain.xml><?xml version="1.0" encoding="utf-8"?>
<calcChain xmlns="http://schemas.openxmlformats.org/spreadsheetml/2006/main">
  <c r="B52" i="1" l="1"/>
  <c r="E26" i="1"/>
  <c r="E25" i="1"/>
  <c r="E24" i="1"/>
  <c r="E23" i="1"/>
  <c r="E22" i="1"/>
  <c r="E21" i="1"/>
  <c r="E20" i="1"/>
  <c r="E19" i="1"/>
  <c r="E29" i="1" l="1"/>
  <c r="F32" i="1" s="1"/>
  <c r="F33" i="1" s="1"/>
  <c r="F34" i="1" s="1"/>
  <c r="E30" i="1"/>
  <c r="F36" i="1" s="1"/>
  <c r="F37" i="1" s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10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Wpisz źródła danych, np. raport roczny, kwartalny, prezentacja inwestorska, strona relacji inwestorskich.</t>
        </r>
      </text>
    </comment>
  </commentList>
</comments>
</file>

<file path=xl/sharedStrings.xml><?xml version="1.0" encoding="utf-8"?>
<sst xmlns="http://schemas.openxmlformats.org/spreadsheetml/2006/main" count="261" uniqueCount="158">
  <si>
    <t>Dane podstawowe</t>
  </si>
  <si>
    <t>Nazwa spółki</t>
  </si>
  <si>
    <t>Sektor / branża</t>
  </si>
  <si>
    <t>Ticker</t>
  </si>
  <si>
    <t>Data analizy</t>
  </si>
  <si>
    <t>Rynek / giełda</t>
  </si>
  <si>
    <t>Analityk</t>
  </si>
  <si>
    <t>Źródła danych</t>
  </si>
  <si>
    <t>Opis spółki w 3 krótkich zdaniach</t>
  </si>
  <si>
    <t>1.</t>
  </si>
  <si>
    <t>2.</t>
  </si>
  <si>
    <t>3.</t>
  </si>
  <si>
    <t>Tabela główna oceny</t>
  </si>
  <si>
    <t>Obszar</t>
  </si>
  <si>
    <t>Co oceniasz</t>
  </si>
  <si>
    <t>Ocena 0–5</t>
  </si>
  <si>
    <t>Waga</t>
  </si>
  <si>
    <t>Wynik ważony</t>
  </si>
  <si>
    <t>Uzasadnienie / dowód</t>
  </si>
  <si>
    <t>Zrozumiałość biznesu</t>
  </si>
  <si>
    <t>Czy rozumiesz model działania, źródła przychodów i kluczowe czynniki wyników</t>
  </si>
  <si>
    <t>Jakość biznesu i przewagi</t>
  </si>
  <si>
    <t>Przewagi konkurencyjne, odporność modelu, pozycja rynkowa</t>
  </si>
  <si>
    <t>Wzrost</t>
  </si>
  <si>
    <t>Trend przychodów i jakość rozwoju w ostatnich latach</t>
  </si>
  <si>
    <t>Rentowność</t>
  </si>
  <si>
    <t>Stabilność i jakość zysków oraz marż</t>
  </si>
  <si>
    <t>Zadłużenie i bezpieczeństwo</t>
  </si>
  <si>
    <t>Poziom długu, płynność, odporność bilansu</t>
  </si>
  <si>
    <t>Przepływy pieniężne</t>
  </si>
  <si>
    <t>Czy gotówka potwierdza zysk i czy biznes generuje pieniądze</t>
  </si>
  <si>
    <t>Ryzyka</t>
  </si>
  <si>
    <t>Poziom i zrozumiałość kluczowych ryzyk</t>
  </si>
  <si>
    <t>Wycena</t>
  </si>
  <si>
    <t>Czy cena wydaje się rozsądna względem jakości i ryzyk</t>
  </si>
  <si>
    <t>Wyniki liczone automatycznie</t>
  </si>
  <si>
    <t>Suma jakości spółki (A–G)</t>
  </si>
  <si>
    <t>/ 475</t>
  </si>
  <si>
    <t>Suma atrakcyjności inwestycyjnej (A–H)</t>
  </si>
  <si>
    <t>/ 500</t>
  </si>
  <si>
    <t>Poziom jakości — surowy</t>
  </si>
  <si>
    <t>Poziom jakości — po regułach</t>
  </si>
  <si>
    <t>Ocena jakości spółki</t>
  </si>
  <si>
    <t>Poziom atrakcyjności — surowy</t>
  </si>
  <si>
    <t>Poziom atrakcyjności — po regułach</t>
  </si>
  <si>
    <t>Ocena atrakcyjności inwestycyjnej</t>
  </si>
  <si>
    <t>Czerwone flagi</t>
  </si>
  <si>
    <t>Czerwona flaga</t>
  </si>
  <si>
    <t>Tak / Nie</t>
  </si>
  <si>
    <t>Komentarz</t>
  </si>
  <si>
    <t>Nie rozumiem modelu biznesowego</t>
  </si>
  <si>
    <t>Zysk bez gotówki</t>
  </si>
  <si>
    <t>Bardzo wysokie zadłużenie</t>
  </si>
  <si>
    <t>Pogarszające się marże</t>
  </si>
  <si>
    <t>Słaba jakość raportowania</t>
  </si>
  <si>
    <t>Agresywna narracja zarządu</t>
  </si>
  <si>
    <t>Duża zależność od 1 klienta / produktu / rynku</t>
  </si>
  <si>
    <t>Brak trwałej przewagi konkurencyjnej</t>
  </si>
  <si>
    <t>Wyniki zależne od 1 czynnika</t>
  </si>
  <si>
    <t>Wycena bardzo wysoka bez uzasadnienia</t>
  </si>
  <si>
    <t>Liczba czerwonych flag</t>
  </si>
  <si>
    <t>≥ 3 obniża wynik końcowy o 1 kategorię</t>
  </si>
  <si>
    <t>Wniosek końcowy</t>
  </si>
  <si>
    <t>3 najmocniejsze strony</t>
  </si>
  <si>
    <t>3 największe ryzyka / zastrzeżenia</t>
  </si>
  <si>
    <t>Jednozdaniowy wniosek</t>
  </si>
  <si>
    <t>Kryteria punktacji 0–5</t>
  </si>
  <si>
    <t>Skala ogólna</t>
  </si>
  <si>
    <t>Punkty</t>
  </si>
  <si>
    <t>Kryterium</t>
  </si>
  <si>
    <t>0</t>
  </si>
  <si>
    <t>Brak danych / nie można ocenić</t>
  </si>
  <si>
    <t>1</t>
  </si>
  <si>
    <t>Bardzo słabo / sygnał alarmowy</t>
  </si>
  <si>
    <t>2</t>
  </si>
  <si>
    <t>Słabo / poniżej oczekiwań</t>
  </si>
  <si>
    <t>3</t>
  </si>
  <si>
    <t>Przeciętnie / obraz mieszany</t>
  </si>
  <si>
    <t>4</t>
  </si>
  <si>
    <t>Dobrze / solidnie</t>
  </si>
  <si>
    <t>5</t>
  </si>
  <si>
    <t>Bardzo dobrze / wyraźna mocna strona</t>
  </si>
  <si>
    <t>Model biznesowy jest jasny; można własnymi słowami wyjaśnić, co firma sprzedaje, komu, jak zarabia i od czego zależą wyniki.</t>
  </si>
  <si>
    <t>Większość modelu jest zrozumiała, ale 1 ważny element wymaga doprecyzowania.</t>
  </si>
  <si>
    <t>Ogólny model jest zrozumiały, ale główne drivery wyników są niejasne.</t>
  </si>
  <si>
    <t>Model tylko częściowo zrozumiały.</t>
  </si>
  <si>
    <t>Nie wiadomo, jak firma realnie tworzy wartość.</t>
  </si>
  <si>
    <t>Brak danych.</t>
  </si>
  <si>
    <t>Co najmniej 3 wyraźne i trwałe przewagi oraz odporność modelu.</t>
  </si>
  <si>
    <t>2 przekonujące przewagi i dobra pozycja rynkowa.</t>
  </si>
  <si>
    <t>1 przewaga albo przewagi umiarkowane / niepewne.</t>
  </si>
  <si>
    <t>Brak mocnych przewag lub silna presja konkurencyjna.</t>
  </si>
  <si>
    <t>Biznes łatwy do skopiowania, krucha pozycja.</t>
  </si>
  <si>
    <t>Przychody rosną stabilnie bez dużych załamań.</t>
  </si>
  <si>
    <t>Wzrost dodatni, ale z umiarkowaną zmiennością.</t>
  </si>
  <si>
    <t>Brak wyraźnego trendu albo wzrost nieregularny.</t>
  </si>
  <si>
    <t>Trend pogarszający się.</t>
  </si>
  <si>
    <t>Trwały spadek skali działalności.</t>
  </si>
  <si>
    <t>Spółka rentowna i stabilna, marże dobre lub rosnące.</t>
  </si>
  <si>
    <t>Rentowność dobra, ale z lekką zmiennością.</t>
  </si>
  <si>
    <t>Rentowność przeciętna lub niestabilna.</t>
  </si>
  <si>
    <t>Niska rentowność albo częste pogorszenia.</t>
  </si>
  <si>
    <t>Trwały problem z rentownością.</t>
  </si>
  <si>
    <t>Zadłużenie niskie lub bardzo dobrze kontrolowane.</t>
  </si>
  <si>
    <t>Zadłużenie umiarkowane i akceptowalne.</t>
  </si>
  <si>
    <t>Zadłużenie zauważalne, ale bez wyraźnego alarmu.</t>
  </si>
  <si>
    <t>Zadłużenie wysokie lub bilans napięty.</t>
  </si>
  <si>
    <t>Zadłużenie alarmowe / ryzyko płynności.</t>
  </si>
  <si>
    <t>Stabilne dodatnie przepływy operacyjne, dobra zgodność zysku z gotówką.</t>
  </si>
  <si>
    <t>Gotówka generalnie dobra, drobne odchylenia.</t>
  </si>
  <si>
    <t>Obraz mieszany.</t>
  </si>
  <si>
    <t>Słaba zgodność zysku z gotówką.</t>
  </si>
  <si>
    <t>Trwały problem z generowaniem gotówki.</t>
  </si>
  <si>
    <t>Ryzyka dobrze rozpoznane, ograniczone i akceptowalne.</t>
  </si>
  <si>
    <t>Ryzyka istnieją, ale wydają się pod kontrolą.</t>
  </si>
  <si>
    <t>Ryzyka umiarkowane lub częściowo niejasne.</t>
  </si>
  <si>
    <t>Kilka istotnych ryzyk bez wyraźnej osłony.</t>
  </si>
  <si>
    <t>Wysoki poziom ryzyka fundamentalnego.</t>
  </si>
  <si>
    <t>Wycena atrakcyjna względem jakości i ryzyk.</t>
  </si>
  <si>
    <t>Wycena rozsądna.</t>
  </si>
  <si>
    <t>Wycena neutralna / niejednoznaczna.</t>
  </si>
  <si>
    <t>Wycena wymagająca ostrożności.</t>
  </si>
  <si>
    <t>Wycena napięta lub oderwana od jakości.</t>
  </si>
  <si>
    <t>Instrukcja korzystania z arkusza</t>
  </si>
  <si>
    <t>Jak używać</t>
  </si>
  <si>
    <t>Wpisz dane podstawowe, wybierz oceny 0–5 w arkuszu „Ocena”, wpisz uzasadnienie i zaznacz czerwone flagi jako TAK/NIE.</t>
  </si>
  <si>
    <t>Arkusz liczy wynik ważony automatycznie: ocena × waga.</t>
  </si>
  <si>
    <t>Jakość spółki</t>
  </si>
  <si>
    <t>Sekcja jakości obejmuje obszary A–G i ma maksimum 475 punktów ważonych.</t>
  </si>
  <si>
    <t>Atrakcyjność inwestycyjna</t>
  </si>
  <si>
    <t>Sekcja atrakcyjności obejmuje obszary A–H i ma maksimum 500 punktów ważonych.</t>
  </si>
  <si>
    <t>Reguła 1</t>
  </si>
  <si>
    <t>Jeśli Zrozumiałość biznesu = 1 lub 2, spółka nie może uzyskać statusu „Wysoka jakość fundamentalna”.</t>
  </si>
  <si>
    <t>Reguła 2</t>
  </si>
  <si>
    <t>Jeśli Zadłużenie i bezpieczeństwo = 1, końcowa ocena może być co najwyżej „Podwyższone ryzyko / wiele znaków zapytania” albo „Ostrożnie”.</t>
  </si>
  <si>
    <t>Reguła 3</t>
  </si>
  <si>
    <t>Jeśli Przepływy pieniężne = 1, końcowa ocena spada o 1 kategorię.</t>
  </si>
  <si>
    <t>Reguła 4</t>
  </si>
  <si>
    <t>Jeśli liczba czerwonych flag ≥ 3, końcowa ocena spada o 1 kategorię.</t>
  </si>
  <si>
    <t>Reguła 5</t>
  </si>
  <si>
    <t>Jeśli Wycena = 1, spółka może być jakościowo dobra, ale nie dostaje statusu „Atrakcyjna jakościowo i cenowo”.</t>
  </si>
  <si>
    <t>Ważna uwaga</t>
  </si>
  <si>
    <t>Dla banków, ubezpieczycieli i wybranych sektorów sekcja zadłużenia wymaga osobnej interpretacji.</t>
  </si>
  <si>
    <t>Disclaimer</t>
  </si>
  <si>
    <t>Arkusz ma charakter edukacyjny i pomocniczy. Nie stanowi rekomendacji inwestycyjnej ani porady finansowej. Jego celem jest uporządkowanie analizy spółki i ograniczenie przypadkowości oceny.</t>
  </si>
  <si>
    <t>Score</t>
  </si>
  <si>
    <t>YesNo</t>
  </si>
  <si>
    <t>TAK</t>
  </si>
  <si>
    <t>NIE</t>
  </si>
  <si>
    <t>Karta Oceny Spółki</t>
  </si>
  <si>
    <t>uporządkowana ocena jakości spółki i atrakcyjności inwestycyjnej</t>
  </si>
  <si>
    <t>WARSZTAT INWESTORA</t>
  </si>
  <si>
    <t>Arkusz edukacyjny</t>
  </si>
  <si>
    <t>Powrót</t>
  </si>
  <si>
    <t>[Nazwisko i imię]</t>
  </si>
  <si>
    <t>[Podaj datę analizy w formacie: DD.MM.RRRR]</t>
  </si>
  <si>
    <t>[Dodaj komentarz lub wpisz: Nie dotyczy]</t>
  </si>
  <si>
    <t>[Dodaj wniosek końcowy]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</si>
</sst>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charset val="238"/>
    </font>
    <font>
      <sz val="11"/>
      <color rgb="FF666666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FF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F3F4F6"/>
      </patternFill>
    </fill>
    <fill>
      <patternFill patternType="solid">
        <fgColor rgb="FFDCE6F1"/>
      </patternFill>
    </fill>
    <fill>
      <patternFill patternType="solid">
        <fgColor rgb="FFFFFFFF"/>
      </patternFill>
    </fill>
    <fill>
      <patternFill patternType="solid">
        <fgColor rgb="FFE4DFEC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FCE4D6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3" fillId="3" borderId="1" xfId="1" applyFont="1" applyFill="1" applyBorder="1" applyAlignment="1">
      <alignment horizontal="left" vertical="top" wrapText="1"/>
    </xf>
    <xf numFmtId="0" fontId="4" fillId="5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left" vertical="top" wrapText="1"/>
    </xf>
    <xf numFmtId="1" fontId="4" fillId="5" borderId="1" xfId="1" applyNumberFormat="1" applyFont="1" applyFill="1" applyBorder="1" applyAlignment="1">
      <alignment horizontal="center" vertical="center" wrapText="1"/>
    </xf>
    <xf numFmtId="1" fontId="2" fillId="6" borderId="1" xfId="1" applyNumberFormat="1" applyFont="1" applyFill="1" applyBorder="1" applyAlignment="1">
      <alignment horizontal="center" vertical="center" wrapText="1"/>
    </xf>
    <xf numFmtId="1" fontId="7" fillId="7" borderId="1" xfId="1" applyNumberFormat="1" applyFont="1" applyFill="1" applyBorder="1" applyAlignment="1">
      <alignment horizontal="center" vertical="center" wrapText="1"/>
    </xf>
    <xf numFmtId="1" fontId="3" fillId="8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3" fillId="9" borderId="1" xfId="1" applyFont="1" applyFill="1" applyBorder="1" applyAlignment="1">
      <alignment horizontal="left" vertical="top" wrapText="1"/>
    </xf>
    <xf numFmtId="0" fontId="4" fillId="5" borderId="1" xfId="1" applyFont="1" applyFill="1" applyBorder="1" applyAlignment="1">
      <alignment horizontal="center" vertical="center" wrapText="1"/>
    </xf>
    <xf numFmtId="0" fontId="3" fillId="10" borderId="1" xfId="1" applyFont="1" applyFill="1" applyBorder="1" applyAlignment="1">
      <alignment horizontal="left" vertical="top" wrapText="1"/>
    </xf>
    <xf numFmtId="0" fontId="3" fillId="5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0" fillId="5" borderId="1" xfId="2" applyFont="1" applyFill="1" applyBorder="1" applyAlignment="1">
      <alignment horizontal="left" vertical="top" wrapText="1"/>
    </xf>
    <xf numFmtId="0" fontId="9" fillId="0" borderId="0" xfId="2" applyAlignment="1">
      <alignment horizontal="center"/>
    </xf>
    <xf numFmtId="0" fontId="9" fillId="0" borderId="0" xfId="2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left" vertical="center" wrapText="1"/>
    </xf>
    <xf numFmtId="0" fontId="3" fillId="3" borderId="10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1" applyFont="1" applyFill="1" applyBorder="1" applyAlignment="1">
      <alignment horizontal="left" vertical="top" wrapText="1"/>
    </xf>
    <xf numFmtId="0" fontId="2" fillId="5" borderId="1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top" wrapText="1"/>
    </xf>
    <xf numFmtId="0" fontId="9" fillId="3" borderId="0" xfId="2" applyFill="1" applyBorder="1" applyAlignment="1">
      <alignment horizontal="center" vertical="top" wrapText="1"/>
    </xf>
    <xf numFmtId="0" fontId="9" fillId="0" borderId="0" xfId="2" applyBorder="1" applyAlignment="1">
      <alignment horizont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left" vertical="top" wrapText="1"/>
    </xf>
    <xf numFmtId="0" fontId="7" fillId="5" borderId="7" xfId="1" applyFont="1" applyFill="1" applyBorder="1" applyAlignment="1">
      <alignment horizontal="left" vertical="top" wrapText="1"/>
    </xf>
    <xf numFmtId="0" fontId="7" fillId="5" borderId="8" xfId="1" applyFont="1" applyFill="1" applyBorder="1" applyAlignment="1">
      <alignment horizontal="left" vertical="top" wrapText="1"/>
    </xf>
    <xf numFmtId="0" fontId="4" fillId="5" borderId="1" xfId="1" applyFont="1" applyFill="1" applyBorder="1" applyAlignment="1">
      <alignment horizontal="left" vertical="top" wrapText="1"/>
    </xf>
    <xf numFmtId="0" fontId="3" fillId="4" borderId="1" xfId="1" applyFont="1" applyFill="1" applyBorder="1" applyAlignment="1">
      <alignment horizontal="left" vertical="top" wrapText="1"/>
    </xf>
    <xf numFmtId="0" fontId="5" fillId="5" borderId="1" xfId="1" applyFont="1" applyFill="1" applyBorder="1" applyAlignment="1">
      <alignment horizontal="left" vertical="center" wrapText="1"/>
    </xf>
    <xf numFmtId="0" fontId="3" fillId="9" borderId="1" xfId="1" applyFont="1" applyFill="1" applyBorder="1" applyAlignment="1">
      <alignment horizontal="left" vertical="top" wrapText="1"/>
    </xf>
    <xf numFmtId="0" fontId="2" fillId="3" borderId="5" xfId="1" applyFont="1" applyFill="1" applyBorder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0" xfId="0"/>
    <xf numFmtId="0" fontId="7" fillId="5" borderId="1" xfId="1" applyFont="1" applyFill="1" applyBorder="1" applyAlignment="1">
      <alignment horizontal="left" vertical="top" wrapText="1"/>
    </xf>
  </cellXfs>
  <cellStyles count="3">
    <cellStyle name="Hiperłącze" xfId="2" builtinId="8"/>
    <cellStyle name="Normal" xfId="1" xr:uid="{00000000-0005-0000-0000-000000000000}"/>
    <cellStyle name="Normalny" xfId="0" builtinId="0"/>
  </cellStyles>
  <dxfs count="7">
    <dxf>
      <fill>
        <patternFill>
          <bgColor rgb="FFFDE9D9"/>
        </patternFill>
      </fill>
    </dxf>
    <dxf>
      <fill>
        <patternFill>
          <bgColor rgb="FFFCE4D6"/>
        </patternFill>
      </fill>
    </dxf>
    <dxf>
      <fill>
        <patternFill>
          <bgColor rgb="FFFFF2CC"/>
        </patternFill>
      </fill>
    </dxf>
    <dxf>
      <fill>
        <patternFill>
          <bgColor rgb="FFEAF4E1"/>
        </patternFill>
      </fill>
    </dxf>
    <dxf>
      <fill>
        <patternFill>
          <bgColor rgb="FFE2F0D9"/>
        </patternFill>
      </fill>
    </dxf>
    <dxf>
      <fill>
        <patternFill>
          <bgColor rgb="FFE2F0D9"/>
        </patternFill>
      </fill>
    </dxf>
    <dxf>
      <fill>
        <patternFill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5a46dfb04c1343f0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2457450</xdr:colOff>
      <xdr:row>40</xdr:row>
      <xdr:rowOff>76200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90DEA90A-6ED2-2AD0-D3F4-64FDA285DBF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2457450</xdr:colOff>
      <xdr:row>38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FBAA927-13FD-E279-784F-E516DB8BEF1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116395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persons/person.xml><?xml version="1.0" encoding="utf-8"?>
<xltc:personList xmlns:xltc="http://schemas.microsoft.com/office/spreadsheetml/2018/threadedcomments">
  <xltc:person displayName="OpenAI" id="{1CB5614F-4717-9E47-EEDA-C2008F31F68C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rsztatinwestora.pl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workbookViewId="0">
      <pane ySplit="7" topLeftCell="A8" activePane="bottomLeft" state="frozen"/>
      <selection pane="bottomLeft" activeCell="I9" sqref="I9"/>
    </sheetView>
  </sheetViews>
  <sheetFormatPr defaultRowHeight="15" x14ac:dyDescent="0.25"/>
  <cols>
    <col min="1" max="1" width="28" customWidth="1"/>
    <col min="2" max="2" width="42" customWidth="1"/>
    <col min="3" max="3" width="12" customWidth="1"/>
    <col min="4" max="4" width="10" customWidth="1"/>
    <col min="5" max="5" width="14" customWidth="1"/>
    <col min="6" max="6" width="46" customWidth="1"/>
  </cols>
  <sheetData>
    <row r="1" spans="1:6" ht="24" customHeight="1" x14ac:dyDescent="0.25">
      <c r="A1" s="25" t="s">
        <v>149</v>
      </c>
      <c r="B1" s="26"/>
      <c r="C1" s="26"/>
      <c r="D1" s="26"/>
      <c r="E1" s="26"/>
      <c r="F1" s="26"/>
    </row>
    <row r="2" spans="1:6" x14ac:dyDescent="0.25">
      <c r="A2" s="29" t="s">
        <v>152</v>
      </c>
      <c r="B2" s="26"/>
      <c r="C2" s="26"/>
      <c r="D2" s="26"/>
      <c r="E2" s="26"/>
      <c r="F2" s="26"/>
    </row>
    <row r="3" spans="1:6" x14ac:dyDescent="0.25">
      <c r="A3" s="30" t="s">
        <v>151</v>
      </c>
      <c r="B3" s="31"/>
      <c r="C3" s="31"/>
      <c r="D3" s="31"/>
      <c r="E3" s="31"/>
      <c r="F3" s="31"/>
    </row>
    <row r="4" spans="1:6" x14ac:dyDescent="0.25">
      <c r="A4" s="29" t="s">
        <v>150</v>
      </c>
      <c r="B4" s="26"/>
      <c r="C4" s="26"/>
      <c r="D4" s="26"/>
      <c r="E4" s="26"/>
      <c r="F4" s="26"/>
    </row>
    <row r="5" spans="1:6" ht="6.75" customHeight="1" x14ac:dyDescent="0.25"/>
    <row r="6" spans="1:6" x14ac:dyDescent="0.25">
      <c r="A6" s="38" t="s">
        <v>0</v>
      </c>
      <c r="B6" s="38"/>
      <c r="C6" s="38"/>
      <c r="D6" s="38"/>
      <c r="E6" s="38"/>
      <c r="F6" s="38"/>
    </row>
    <row r="7" spans="1:6" s="17" customFormat="1" ht="30.75" customHeight="1" x14ac:dyDescent="0.25">
      <c r="A7" s="16" t="s">
        <v>1</v>
      </c>
      <c r="B7" s="21"/>
      <c r="C7" s="21"/>
      <c r="D7" s="16" t="s">
        <v>2</v>
      </c>
      <c r="E7" s="21"/>
      <c r="F7" s="21"/>
    </row>
    <row r="8" spans="1:6" s="17" customFormat="1" ht="30.75" customHeight="1" x14ac:dyDescent="0.25">
      <c r="A8" s="16" t="s">
        <v>3</v>
      </c>
      <c r="B8" s="21"/>
      <c r="C8" s="21"/>
      <c r="D8" s="16" t="s">
        <v>4</v>
      </c>
      <c r="E8" s="21" t="s">
        <v>155</v>
      </c>
      <c r="F8" s="21"/>
    </row>
    <row r="9" spans="1:6" s="17" customFormat="1" ht="30.75" customHeight="1" x14ac:dyDescent="0.25">
      <c r="A9" s="16" t="s">
        <v>5</v>
      </c>
      <c r="B9" s="21"/>
      <c r="C9" s="21"/>
      <c r="D9" s="16" t="s">
        <v>6</v>
      </c>
      <c r="E9" s="21" t="s">
        <v>154</v>
      </c>
      <c r="F9" s="21"/>
    </row>
    <row r="10" spans="1:6" s="17" customFormat="1" ht="30.75" customHeight="1" x14ac:dyDescent="0.25">
      <c r="A10" s="16" t="s">
        <v>7</v>
      </c>
      <c r="B10" s="39"/>
      <c r="C10" s="39"/>
      <c r="D10" s="39"/>
      <c r="E10" s="39"/>
      <c r="F10" s="39"/>
    </row>
    <row r="11" spans="1:6" ht="6.75" customHeight="1" x14ac:dyDescent="0.25"/>
    <row r="12" spans="1:6" x14ac:dyDescent="0.25">
      <c r="A12" s="38" t="s">
        <v>8</v>
      </c>
      <c r="B12" s="38"/>
      <c r="C12" s="38"/>
      <c r="D12" s="38"/>
      <c r="E12" s="38"/>
      <c r="F12" s="38"/>
    </row>
    <row r="13" spans="1:6" ht="30" customHeight="1" x14ac:dyDescent="0.25">
      <c r="A13" s="3" t="s">
        <v>9</v>
      </c>
      <c r="B13" s="37"/>
      <c r="C13" s="37"/>
      <c r="D13" s="37"/>
      <c r="E13" s="37"/>
      <c r="F13" s="37"/>
    </row>
    <row r="14" spans="1:6" ht="30" customHeight="1" x14ac:dyDescent="0.25">
      <c r="A14" s="3" t="s">
        <v>10</v>
      </c>
      <c r="B14" s="37"/>
      <c r="C14" s="37"/>
      <c r="D14" s="37"/>
      <c r="E14" s="37"/>
      <c r="F14" s="37"/>
    </row>
    <row r="15" spans="1:6" ht="30" customHeight="1" x14ac:dyDescent="0.25">
      <c r="A15" s="3" t="s">
        <v>11</v>
      </c>
      <c r="B15" s="37"/>
      <c r="C15" s="37"/>
      <c r="D15" s="37"/>
      <c r="E15" s="37"/>
      <c r="F15" s="37"/>
    </row>
    <row r="16" spans="1:6" ht="6.75" customHeight="1" x14ac:dyDescent="0.25"/>
    <row r="17" spans="1:6" x14ac:dyDescent="0.25">
      <c r="A17" s="38" t="s">
        <v>12</v>
      </c>
      <c r="B17" s="38"/>
      <c r="C17" s="38"/>
      <c r="D17" s="38"/>
      <c r="E17" s="38"/>
      <c r="F17" s="38"/>
    </row>
    <row r="18" spans="1:6" ht="23.25" customHeight="1" x14ac:dyDescent="0.25">
      <c r="A18" s="4" t="s">
        <v>13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18</v>
      </c>
    </row>
    <row r="19" spans="1:6" ht="30" customHeight="1" x14ac:dyDescent="0.25">
      <c r="A19" s="18" t="s">
        <v>19</v>
      </c>
      <c r="B19" s="5" t="s">
        <v>20</v>
      </c>
      <c r="C19" s="6"/>
      <c r="D19" s="7">
        <v>10</v>
      </c>
      <c r="E19" s="8">
        <f t="shared" ref="E19:E26" si="0">IF(C19="",0,C19*D19)</f>
        <v>0</v>
      </c>
      <c r="F19" s="2"/>
    </row>
    <row r="20" spans="1:6" ht="30" customHeight="1" x14ac:dyDescent="0.25">
      <c r="A20" s="18" t="s">
        <v>21</v>
      </c>
      <c r="B20" s="5" t="s">
        <v>22</v>
      </c>
      <c r="C20" s="6"/>
      <c r="D20" s="7">
        <v>20</v>
      </c>
      <c r="E20" s="8">
        <f t="shared" si="0"/>
        <v>0</v>
      </c>
      <c r="F20" s="2"/>
    </row>
    <row r="21" spans="1:6" ht="30" customHeight="1" x14ac:dyDescent="0.25">
      <c r="A21" s="18" t="s">
        <v>23</v>
      </c>
      <c r="B21" s="5" t="s">
        <v>24</v>
      </c>
      <c r="C21" s="6"/>
      <c r="D21" s="7">
        <v>10</v>
      </c>
      <c r="E21" s="8">
        <f t="shared" si="0"/>
        <v>0</v>
      </c>
      <c r="F21" s="2"/>
    </row>
    <row r="22" spans="1:6" ht="30" customHeight="1" x14ac:dyDescent="0.25">
      <c r="A22" s="18" t="s">
        <v>25</v>
      </c>
      <c r="B22" s="5" t="s">
        <v>26</v>
      </c>
      <c r="C22" s="6"/>
      <c r="D22" s="7">
        <v>15</v>
      </c>
      <c r="E22" s="8">
        <f t="shared" si="0"/>
        <v>0</v>
      </c>
      <c r="F22" s="2"/>
    </row>
    <row r="23" spans="1:6" ht="30" customHeight="1" x14ac:dyDescent="0.25">
      <c r="A23" s="18" t="s">
        <v>27</v>
      </c>
      <c r="B23" s="5" t="s">
        <v>28</v>
      </c>
      <c r="C23" s="6"/>
      <c r="D23" s="7">
        <v>15</v>
      </c>
      <c r="E23" s="8">
        <f t="shared" si="0"/>
        <v>0</v>
      </c>
      <c r="F23" s="2"/>
    </row>
    <row r="24" spans="1:6" ht="30" customHeight="1" x14ac:dyDescent="0.25">
      <c r="A24" s="18" t="s">
        <v>29</v>
      </c>
      <c r="B24" s="5" t="s">
        <v>30</v>
      </c>
      <c r="C24" s="6"/>
      <c r="D24" s="7">
        <v>15</v>
      </c>
      <c r="E24" s="8">
        <f t="shared" si="0"/>
        <v>0</v>
      </c>
      <c r="F24" s="2"/>
    </row>
    <row r="25" spans="1:6" ht="30" customHeight="1" x14ac:dyDescent="0.25">
      <c r="A25" s="18" t="s">
        <v>31</v>
      </c>
      <c r="B25" s="5" t="s">
        <v>32</v>
      </c>
      <c r="C25" s="6"/>
      <c r="D25" s="7">
        <v>10</v>
      </c>
      <c r="E25" s="8">
        <f t="shared" si="0"/>
        <v>0</v>
      </c>
      <c r="F25" s="2"/>
    </row>
    <row r="26" spans="1:6" ht="30" customHeight="1" x14ac:dyDescent="0.25">
      <c r="A26" s="18" t="s">
        <v>33</v>
      </c>
      <c r="B26" s="5" t="s">
        <v>34</v>
      </c>
      <c r="C26" s="6"/>
      <c r="D26" s="7">
        <v>5</v>
      </c>
      <c r="E26" s="8">
        <f t="shared" si="0"/>
        <v>0</v>
      </c>
      <c r="F26" s="2"/>
    </row>
    <row r="28" spans="1:6" x14ac:dyDescent="0.25">
      <c r="A28" s="38" t="s">
        <v>35</v>
      </c>
      <c r="B28" s="38"/>
      <c r="C28" s="38"/>
      <c r="D28" s="38"/>
      <c r="E28" s="38"/>
      <c r="F28" s="38"/>
    </row>
    <row r="29" spans="1:6" ht="30" customHeight="1" x14ac:dyDescent="0.25">
      <c r="A29" s="1" t="s">
        <v>36</v>
      </c>
      <c r="B29" s="27"/>
      <c r="C29" s="27"/>
      <c r="D29" s="27"/>
      <c r="E29" s="9">
        <f>SUM(E19:E25)</f>
        <v>0</v>
      </c>
      <c r="F29" s="10" t="s">
        <v>37</v>
      </c>
    </row>
    <row r="30" spans="1:6" ht="30" customHeight="1" x14ac:dyDescent="0.25">
      <c r="A30" s="1" t="s">
        <v>38</v>
      </c>
      <c r="B30" s="27"/>
      <c r="C30" s="27"/>
      <c r="D30" s="27"/>
      <c r="E30" s="9">
        <f>SUM(E19:E26)</f>
        <v>0</v>
      </c>
      <c r="F30" s="10" t="s">
        <v>39</v>
      </c>
    </row>
    <row r="32" spans="1:6" ht="30" customHeight="1" x14ac:dyDescent="0.25">
      <c r="A32" s="1" t="s">
        <v>40</v>
      </c>
      <c r="B32" s="28"/>
      <c r="C32" s="28"/>
      <c r="D32" s="28"/>
      <c r="E32" s="28"/>
      <c r="F32" s="11">
        <f>IF(E29&gt;=420,5,IF(E29&gt;=340,4,IF(E29&gt;=260,3,IF(E29&gt;=180,2,1))))</f>
        <v>1</v>
      </c>
    </row>
    <row r="33" spans="1:6" ht="30" customHeight="1" x14ac:dyDescent="0.25">
      <c r="A33" s="1" t="s">
        <v>41</v>
      </c>
      <c r="B33" s="28"/>
      <c r="C33" s="28"/>
      <c r="D33" s="28"/>
      <c r="E33" s="28"/>
      <c r="F33" s="11">
        <f>MAX(1,MIN(F32-IF(C24=1,1,0)-IF(B52&gt;=3,1,0),IF(C19&lt;=2,4,5),IF(C23=1,2,5)))</f>
        <v>1</v>
      </c>
    </row>
    <row r="34" spans="1:6" ht="30" customHeight="1" x14ac:dyDescent="0.25">
      <c r="A34" s="1" t="s">
        <v>42</v>
      </c>
      <c r="B34" s="40"/>
      <c r="C34" s="40"/>
      <c r="D34" s="40"/>
      <c r="E34" s="40"/>
      <c r="F34" s="12" t="str">
        <f>CHOOSE(F33,"Słaba jakość lub zbyt mało danych","Podwyższone ryzyko / wiele znaków zapytania","Obraz mieszany / przeciętny","Solidna spółka","Wysoka jakość fundamentalna")</f>
        <v>Słaba jakość lub zbyt mało danych</v>
      </c>
    </row>
    <row r="36" spans="1:6" ht="30" x14ac:dyDescent="0.25">
      <c r="A36" s="1" t="s">
        <v>43</v>
      </c>
      <c r="B36" s="28"/>
      <c r="C36" s="28"/>
      <c r="D36" s="28"/>
      <c r="E36" s="28"/>
      <c r="F36" s="11">
        <f>IF(E30&gt;=420,5,IF(E30&gt;=340,4,IF(E30&gt;=260,3,IF(E30&gt;=180,2,1))))</f>
        <v>1</v>
      </c>
    </row>
    <row r="37" spans="1:6" ht="30" x14ac:dyDescent="0.25">
      <c r="A37" s="1" t="s">
        <v>44</v>
      </c>
      <c r="B37" s="28"/>
      <c r="C37" s="28"/>
      <c r="D37" s="28"/>
      <c r="E37" s="28"/>
      <c r="F37" s="11">
        <f>MAX(1,MIN(F36-IF(C24=1,1,0)-IF(B52&gt;=3,1,0),IF(C19&lt;=2,4,5),IF(C23=1,2,5),IF(C26=1,4,5)))</f>
        <v>1</v>
      </c>
    </row>
    <row r="38" spans="1:6" ht="30" x14ac:dyDescent="0.25">
      <c r="A38" s="1" t="s">
        <v>45</v>
      </c>
      <c r="B38" s="40"/>
      <c r="C38" s="40"/>
      <c r="D38" s="40"/>
      <c r="E38" s="40"/>
      <c r="F38" s="12" t="str">
        <f>CHOOSE(F37,"Obecnie nieprzekonująca","Ostrożnie","Neutralna / niejednoznaczna","Interesująca, ale wymaga dyscypliny wejścia","Atrakcyjna jakościowo i cenowo")</f>
        <v>Obecnie nieprzekonująca</v>
      </c>
    </row>
    <row r="40" spans="1:6" x14ac:dyDescent="0.25">
      <c r="A40" s="38" t="s">
        <v>46</v>
      </c>
      <c r="B40" s="38"/>
      <c r="C40" s="38"/>
      <c r="D40" s="38"/>
      <c r="E40" s="38"/>
      <c r="F40" s="38"/>
    </row>
    <row r="41" spans="1:6" ht="24" customHeight="1" x14ac:dyDescent="0.25">
      <c r="A41" s="4" t="s">
        <v>47</v>
      </c>
      <c r="B41" s="4" t="s">
        <v>48</v>
      </c>
      <c r="C41" s="32" t="s">
        <v>49</v>
      </c>
      <c r="D41" s="33"/>
      <c r="E41" s="33"/>
      <c r="F41" s="33"/>
    </row>
    <row r="42" spans="1:6" ht="30" customHeight="1" x14ac:dyDescent="0.25">
      <c r="A42" s="5" t="s">
        <v>50</v>
      </c>
      <c r="B42" s="13"/>
      <c r="C42" s="34" t="s">
        <v>156</v>
      </c>
      <c r="D42" s="35"/>
      <c r="E42" s="35"/>
      <c r="F42" s="36"/>
    </row>
    <row r="43" spans="1:6" ht="30" customHeight="1" x14ac:dyDescent="0.25">
      <c r="A43" s="5" t="s">
        <v>51</v>
      </c>
      <c r="B43" s="13"/>
      <c r="C43" s="34" t="s">
        <v>156</v>
      </c>
      <c r="D43" s="35"/>
      <c r="E43" s="35"/>
      <c r="F43" s="36"/>
    </row>
    <row r="44" spans="1:6" ht="30" customHeight="1" x14ac:dyDescent="0.25">
      <c r="A44" s="5" t="s">
        <v>52</v>
      </c>
      <c r="B44" s="13"/>
      <c r="C44" s="34" t="s">
        <v>156</v>
      </c>
      <c r="D44" s="35"/>
      <c r="E44" s="35"/>
      <c r="F44" s="36"/>
    </row>
    <row r="45" spans="1:6" ht="30" customHeight="1" x14ac:dyDescent="0.25">
      <c r="A45" s="5" t="s">
        <v>53</v>
      </c>
      <c r="B45" s="13"/>
      <c r="C45" s="34" t="s">
        <v>156</v>
      </c>
      <c r="D45" s="35"/>
      <c r="E45" s="35"/>
      <c r="F45" s="36"/>
    </row>
    <row r="46" spans="1:6" ht="30" customHeight="1" x14ac:dyDescent="0.25">
      <c r="A46" s="5" t="s">
        <v>54</v>
      </c>
      <c r="B46" s="13"/>
      <c r="C46" s="34" t="s">
        <v>156</v>
      </c>
      <c r="D46" s="35"/>
      <c r="E46" s="35"/>
      <c r="F46" s="36"/>
    </row>
    <row r="47" spans="1:6" ht="30" customHeight="1" x14ac:dyDescent="0.25">
      <c r="A47" s="5" t="s">
        <v>55</v>
      </c>
      <c r="B47" s="13"/>
      <c r="C47" s="34" t="s">
        <v>156</v>
      </c>
      <c r="D47" s="35"/>
      <c r="E47" s="35"/>
      <c r="F47" s="36"/>
    </row>
    <row r="48" spans="1:6" ht="30" customHeight="1" x14ac:dyDescent="0.25">
      <c r="A48" s="5" t="s">
        <v>56</v>
      </c>
      <c r="B48" s="13"/>
      <c r="C48" s="34" t="s">
        <v>156</v>
      </c>
      <c r="D48" s="35"/>
      <c r="E48" s="35"/>
      <c r="F48" s="36"/>
    </row>
    <row r="49" spans="1:6" ht="30" customHeight="1" x14ac:dyDescent="0.25">
      <c r="A49" s="5" t="s">
        <v>57</v>
      </c>
      <c r="B49" s="13"/>
      <c r="C49" s="34" t="s">
        <v>156</v>
      </c>
      <c r="D49" s="35"/>
      <c r="E49" s="35"/>
      <c r="F49" s="36"/>
    </row>
    <row r="50" spans="1:6" ht="30" customHeight="1" x14ac:dyDescent="0.25">
      <c r="A50" s="5" t="s">
        <v>58</v>
      </c>
      <c r="B50" s="13"/>
      <c r="C50" s="34" t="s">
        <v>156</v>
      </c>
      <c r="D50" s="35"/>
      <c r="E50" s="35"/>
      <c r="F50" s="36"/>
    </row>
    <row r="51" spans="1:6" ht="30" customHeight="1" x14ac:dyDescent="0.25">
      <c r="A51" s="5" t="s">
        <v>59</v>
      </c>
      <c r="B51" s="13"/>
      <c r="C51" s="34" t="s">
        <v>156</v>
      </c>
      <c r="D51" s="35"/>
      <c r="E51" s="35"/>
      <c r="F51" s="36"/>
    </row>
    <row r="52" spans="1:6" ht="30" customHeight="1" x14ac:dyDescent="0.25">
      <c r="A52" s="14" t="s">
        <v>60</v>
      </c>
      <c r="B52" s="9">
        <f>COUNTIF(B42:B51,"TAK")</f>
        <v>0</v>
      </c>
      <c r="C52" s="41" t="s">
        <v>61</v>
      </c>
      <c r="D52" s="42"/>
      <c r="E52" s="42"/>
      <c r="F52" s="42"/>
    </row>
    <row r="54" spans="1:6" x14ac:dyDescent="0.25">
      <c r="A54" s="38" t="s">
        <v>62</v>
      </c>
      <c r="B54" s="38"/>
      <c r="C54" s="38"/>
      <c r="D54" s="38"/>
      <c r="E54" s="38"/>
      <c r="F54" s="38"/>
    </row>
    <row r="55" spans="1:6" ht="23.25" customHeight="1" x14ac:dyDescent="0.25">
      <c r="A55" s="22" t="s">
        <v>63</v>
      </c>
      <c r="B55" s="21" t="s">
        <v>9</v>
      </c>
      <c r="C55" s="21"/>
      <c r="D55" s="21"/>
      <c r="E55" s="21"/>
      <c r="F55" s="21"/>
    </row>
    <row r="56" spans="1:6" ht="23.25" customHeight="1" x14ac:dyDescent="0.25">
      <c r="A56" s="23"/>
      <c r="B56" s="21" t="s">
        <v>10</v>
      </c>
      <c r="C56" s="21"/>
      <c r="D56" s="21"/>
      <c r="E56" s="21"/>
      <c r="F56" s="21"/>
    </row>
    <row r="57" spans="1:6" ht="23.25" customHeight="1" x14ac:dyDescent="0.25">
      <c r="A57" s="24"/>
      <c r="B57" s="21" t="s">
        <v>11</v>
      </c>
      <c r="C57" s="21"/>
      <c r="D57" s="21"/>
      <c r="E57" s="21"/>
      <c r="F57" s="21"/>
    </row>
    <row r="58" spans="1:6" ht="23.25" customHeight="1" x14ac:dyDescent="0.25">
      <c r="A58" s="22" t="s">
        <v>64</v>
      </c>
      <c r="B58" s="21" t="s">
        <v>9</v>
      </c>
      <c r="C58" s="21"/>
      <c r="D58" s="21"/>
      <c r="E58" s="21"/>
      <c r="F58" s="21"/>
    </row>
    <row r="59" spans="1:6" ht="23.25" customHeight="1" x14ac:dyDescent="0.25">
      <c r="A59" s="23"/>
      <c r="B59" s="21" t="s">
        <v>10</v>
      </c>
      <c r="C59" s="21"/>
      <c r="D59" s="21"/>
      <c r="E59" s="21"/>
      <c r="F59" s="21"/>
    </row>
    <row r="60" spans="1:6" ht="23.25" customHeight="1" x14ac:dyDescent="0.25">
      <c r="A60" s="24"/>
      <c r="B60" s="21" t="s">
        <v>11</v>
      </c>
      <c r="C60" s="21"/>
      <c r="D60" s="21"/>
      <c r="E60" s="21"/>
      <c r="F60" s="21"/>
    </row>
    <row r="61" spans="1:6" ht="23.25" customHeight="1" x14ac:dyDescent="0.25">
      <c r="A61" s="1" t="s">
        <v>65</v>
      </c>
      <c r="B61" s="21" t="s">
        <v>157</v>
      </c>
      <c r="C61" s="21"/>
      <c r="D61" s="21"/>
      <c r="E61" s="21"/>
      <c r="F61" s="21"/>
    </row>
  </sheetData>
  <mergeCells count="49">
    <mergeCell ref="B38:E38"/>
    <mergeCell ref="B34:E34"/>
    <mergeCell ref="A40:F40"/>
    <mergeCell ref="B55:F55"/>
    <mergeCell ref="A54:F54"/>
    <mergeCell ref="C49:F49"/>
    <mergeCell ref="C50:F50"/>
    <mergeCell ref="C51:F51"/>
    <mergeCell ref="C52:F52"/>
    <mergeCell ref="C46:F46"/>
    <mergeCell ref="C47:F47"/>
    <mergeCell ref="C48:F48"/>
    <mergeCell ref="A4:F4"/>
    <mergeCell ref="B30:D30"/>
    <mergeCell ref="B14:F14"/>
    <mergeCell ref="B37:E37"/>
    <mergeCell ref="B13:F13"/>
    <mergeCell ref="A6:F6"/>
    <mergeCell ref="B10:F10"/>
    <mergeCell ref="B15:F15"/>
    <mergeCell ref="B33:E33"/>
    <mergeCell ref="E8:F8"/>
    <mergeCell ref="A12:F12"/>
    <mergeCell ref="A17:F17"/>
    <mergeCell ref="B8:C8"/>
    <mergeCell ref="C41:F41"/>
    <mergeCell ref="C42:F42"/>
    <mergeCell ref="C43:F43"/>
    <mergeCell ref="C44:F44"/>
    <mergeCell ref="C45:F45"/>
    <mergeCell ref="E9:F9"/>
    <mergeCell ref="B7:C7"/>
    <mergeCell ref="A1:F1"/>
    <mergeCell ref="B29:D29"/>
    <mergeCell ref="B36:E36"/>
    <mergeCell ref="A2:F2"/>
    <mergeCell ref="A3:F3"/>
    <mergeCell ref="B9:C9"/>
    <mergeCell ref="B32:E32"/>
    <mergeCell ref="E7:F7"/>
    <mergeCell ref="A28:F28"/>
    <mergeCell ref="B59:F59"/>
    <mergeCell ref="B60:F60"/>
    <mergeCell ref="A55:A57"/>
    <mergeCell ref="A58:A60"/>
    <mergeCell ref="B61:F61"/>
    <mergeCell ref="B58:F58"/>
    <mergeCell ref="B56:F56"/>
    <mergeCell ref="B57:F57"/>
  </mergeCells>
  <conditionalFormatting sqref="B42:B51">
    <cfRule type="cellIs" dxfId="6" priority="41" operator="equal">
      <formula>"TAK"</formula>
    </cfRule>
    <cfRule type="cellIs" dxfId="5" priority="42" operator="equal">
      <formula>"NIE"</formula>
    </cfRule>
  </conditionalFormatting>
  <conditionalFormatting sqref="C19:C26">
    <cfRule type="cellIs" dxfId="4" priority="1" operator="equal">
      <formula>5</formula>
    </cfRule>
    <cfRule type="cellIs" dxfId="3" priority="2" operator="equal">
      <formula>4</formula>
    </cfRule>
    <cfRule type="cellIs" dxfId="2" priority="3" operator="equal">
      <formula>3</formula>
    </cfRule>
    <cfRule type="cellIs" dxfId="1" priority="4" operator="equal">
      <formula>2</formula>
    </cfRule>
    <cfRule type="cellIs" dxfId="0" priority="5" operator="lessThanOrEqual">
      <formula>1</formula>
    </cfRule>
  </conditionalFormatting>
  <hyperlinks>
    <hyperlink ref="A3:F3" r:id="rId1" display="WARSZTAT INWESTORA" xr:uid="{832203EA-7E10-4F02-85BD-31CA966EDBE3}"/>
    <hyperlink ref="A19" location="Kryteria!A12" display="Zrozumiałość biznesu" xr:uid="{AD7BBB2F-58D3-4401-9AC2-2EB0AAE4D6F0}"/>
    <hyperlink ref="A20" location="Kryteria!A21" display="Jakość biznesu i przewagi" xr:uid="{FE1DE2A3-3463-470E-A090-A79F92EFC9DC}"/>
    <hyperlink ref="A21" location="Kryteria!A30" display="Wzrost" xr:uid="{A7D55109-5CD4-4F4A-B0D2-9B2128636ABF}"/>
    <hyperlink ref="A22" location="Kryteria!A39" display="Rentowność" xr:uid="{F157C3C4-C889-4B73-A77E-64F5792CF3FC}"/>
    <hyperlink ref="A23" location="Kryteria!A48" display="Zadłużenie i bezpieczeństwo" xr:uid="{44288FFB-B83B-4129-9C2C-FA22598CBB9E}"/>
    <hyperlink ref="A24" location="Kryteria!A57" display="Przepływy pieniężne" xr:uid="{F9F8483D-ACF8-46CE-B916-8414C47FCE96}"/>
    <hyperlink ref="A25" location="Kryteria!A66" display="Ryzyka" xr:uid="{842F901C-1695-4B0C-B339-4098DE134BA6}"/>
    <hyperlink ref="A26" location="Kryteria!A75" display="Wycena" xr:uid="{1A31C5CC-4D75-4DE4-A5E0-77DAA4E0189E}"/>
  </hyperlinks>
  <pageMargins left="0.19685039370078741" right="0.19685039370078741" top="0.19685039370078741" bottom="0.19685039370078741" header="0.31496062992125984" footer="0.31496062992125984"/>
  <pageSetup paperSize="9" scale="65" fitToHeight="2" orientation="portrait" horizontalDpi="0" verticalDpi="0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errorTitle="Nieprawidłowa wartość" error="Wybierz ocenę od 0 do 5." promptTitle="Ocena" prompt="0 = brak danych, 1 = bardzo słabo, 5 = bardzo dobrze." xr:uid="{00000000-0002-0000-0000-000000000000}">
          <x14:formula1>
            <xm:f>Listy!$A$2:$A$7</xm:f>
          </x14:formula1>
          <xm:sqref>C19:C26</xm:sqref>
        </x14:dataValidation>
        <x14:dataValidation type="list" allowBlank="1" error="Wybierz TAK albo NIE." xr:uid="{00000000-0002-0000-0000-000001000000}">
          <x14:formula1>
            <xm:f>Listy!$B$2:$B$3</xm:f>
          </x14:formula1>
          <xm:sqref>B42:B51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82"/>
  <sheetViews>
    <sheetView showGridLines="0" workbookViewId="0">
      <pane ySplit="1" topLeftCell="A65" activePane="bottomLeft" state="frozen"/>
      <selection pane="bottomLeft" activeCell="C75" sqref="C75"/>
    </sheetView>
  </sheetViews>
  <sheetFormatPr defaultRowHeight="15" x14ac:dyDescent="0.25"/>
  <cols>
    <col min="1" max="1" width="10" customWidth="1"/>
    <col min="2" max="2" width="95" customWidth="1"/>
  </cols>
  <sheetData>
    <row r="1" spans="1:3" ht="24" customHeight="1" x14ac:dyDescent="0.25">
      <c r="A1" s="43" t="s">
        <v>66</v>
      </c>
      <c r="B1" s="44"/>
      <c r="C1" s="20" t="s">
        <v>153</v>
      </c>
    </row>
    <row r="3" spans="1:3" x14ac:dyDescent="0.25">
      <c r="A3" s="38" t="s">
        <v>67</v>
      </c>
      <c r="B3" s="38"/>
    </row>
    <row r="4" spans="1:3" x14ac:dyDescent="0.25">
      <c r="A4" s="4" t="s">
        <v>68</v>
      </c>
      <c r="B4" s="4" t="s">
        <v>69</v>
      </c>
    </row>
    <row r="5" spans="1:3" x14ac:dyDescent="0.25">
      <c r="A5" s="15" t="s">
        <v>70</v>
      </c>
      <c r="B5" s="5" t="s">
        <v>71</v>
      </c>
    </row>
    <row r="6" spans="1:3" x14ac:dyDescent="0.25">
      <c r="A6" s="15" t="s">
        <v>72</v>
      </c>
      <c r="B6" s="5" t="s">
        <v>73</v>
      </c>
    </row>
    <row r="7" spans="1:3" x14ac:dyDescent="0.25">
      <c r="A7" s="15" t="s">
        <v>74</v>
      </c>
      <c r="B7" s="5" t="s">
        <v>75</v>
      </c>
    </row>
    <row r="8" spans="1:3" x14ac:dyDescent="0.25">
      <c r="A8" s="15" t="s">
        <v>76</v>
      </c>
      <c r="B8" s="5" t="s">
        <v>77</v>
      </c>
    </row>
    <row r="9" spans="1:3" x14ac:dyDescent="0.25">
      <c r="A9" s="15" t="s">
        <v>78</v>
      </c>
      <c r="B9" s="5" t="s">
        <v>79</v>
      </c>
    </row>
    <row r="10" spans="1:3" x14ac:dyDescent="0.25">
      <c r="A10" s="15" t="s">
        <v>80</v>
      </c>
      <c r="B10" s="5" t="s">
        <v>81</v>
      </c>
    </row>
    <row r="12" spans="1:3" x14ac:dyDescent="0.25">
      <c r="A12" s="38" t="s">
        <v>19</v>
      </c>
      <c r="B12" s="38"/>
      <c r="C12" s="19" t="s">
        <v>153</v>
      </c>
    </row>
    <row r="13" spans="1:3" x14ac:dyDescent="0.25">
      <c r="A13" s="4" t="s">
        <v>68</v>
      </c>
      <c r="B13" s="4" t="s">
        <v>69</v>
      </c>
    </row>
    <row r="14" spans="1:3" ht="30" x14ac:dyDescent="0.25">
      <c r="A14" s="15" t="s">
        <v>80</v>
      </c>
      <c r="B14" s="5" t="s">
        <v>82</v>
      </c>
    </row>
    <row r="15" spans="1:3" x14ac:dyDescent="0.25">
      <c r="A15" s="15" t="s">
        <v>78</v>
      </c>
      <c r="B15" s="5" t="s">
        <v>83</v>
      </c>
    </row>
    <row r="16" spans="1:3" x14ac:dyDescent="0.25">
      <c r="A16" s="15" t="s">
        <v>76</v>
      </c>
      <c r="B16" s="5" t="s">
        <v>84</v>
      </c>
    </row>
    <row r="17" spans="1:3" x14ac:dyDescent="0.25">
      <c r="A17" s="15" t="s">
        <v>74</v>
      </c>
      <c r="B17" s="5" t="s">
        <v>85</v>
      </c>
    </row>
    <row r="18" spans="1:3" x14ac:dyDescent="0.25">
      <c r="A18" s="15" t="s">
        <v>72</v>
      </c>
      <c r="B18" s="5" t="s">
        <v>86</v>
      </c>
    </row>
    <row r="19" spans="1:3" x14ac:dyDescent="0.25">
      <c r="A19" s="15" t="s">
        <v>70</v>
      </c>
      <c r="B19" s="5" t="s">
        <v>87</v>
      </c>
    </row>
    <row r="21" spans="1:3" x14ac:dyDescent="0.25">
      <c r="A21" s="38" t="s">
        <v>21</v>
      </c>
      <c r="B21" s="38"/>
      <c r="C21" s="19" t="s">
        <v>153</v>
      </c>
    </row>
    <row r="22" spans="1:3" x14ac:dyDescent="0.25">
      <c r="A22" s="4" t="s">
        <v>68</v>
      </c>
      <c r="B22" s="4" t="s">
        <v>69</v>
      </c>
    </row>
    <row r="23" spans="1:3" x14ac:dyDescent="0.25">
      <c r="A23" s="15" t="s">
        <v>80</v>
      </c>
      <c r="B23" s="5" t="s">
        <v>88</v>
      </c>
    </row>
    <row r="24" spans="1:3" x14ac:dyDescent="0.25">
      <c r="A24" s="15" t="s">
        <v>78</v>
      </c>
      <c r="B24" s="5" t="s">
        <v>89</v>
      </c>
    </row>
    <row r="25" spans="1:3" x14ac:dyDescent="0.25">
      <c r="A25" s="15" t="s">
        <v>76</v>
      </c>
      <c r="B25" s="5" t="s">
        <v>90</v>
      </c>
    </row>
    <row r="26" spans="1:3" x14ac:dyDescent="0.25">
      <c r="A26" s="15" t="s">
        <v>74</v>
      </c>
      <c r="B26" s="5" t="s">
        <v>91</v>
      </c>
    </row>
    <row r="27" spans="1:3" x14ac:dyDescent="0.25">
      <c r="A27" s="15" t="s">
        <v>72</v>
      </c>
      <c r="B27" s="5" t="s">
        <v>92</v>
      </c>
    </row>
    <row r="28" spans="1:3" x14ac:dyDescent="0.25">
      <c r="A28" s="15" t="s">
        <v>70</v>
      </c>
      <c r="B28" s="5" t="s">
        <v>87</v>
      </c>
    </row>
    <row r="30" spans="1:3" x14ac:dyDescent="0.25">
      <c r="A30" s="38" t="s">
        <v>23</v>
      </c>
      <c r="B30" s="38"/>
      <c r="C30" s="19" t="s">
        <v>153</v>
      </c>
    </row>
    <row r="31" spans="1:3" x14ac:dyDescent="0.25">
      <c r="A31" s="4" t="s">
        <v>68</v>
      </c>
      <c r="B31" s="4" t="s">
        <v>69</v>
      </c>
    </row>
    <row r="32" spans="1:3" x14ac:dyDescent="0.25">
      <c r="A32" s="15" t="s">
        <v>80</v>
      </c>
      <c r="B32" s="5" t="s">
        <v>93</v>
      </c>
    </row>
    <row r="33" spans="1:3" x14ac:dyDescent="0.25">
      <c r="A33" s="15" t="s">
        <v>78</v>
      </c>
      <c r="B33" s="5" t="s">
        <v>94</v>
      </c>
    </row>
    <row r="34" spans="1:3" x14ac:dyDescent="0.25">
      <c r="A34" s="15" t="s">
        <v>76</v>
      </c>
      <c r="B34" s="5" t="s">
        <v>95</v>
      </c>
    </row>
    <row r="35" spans="1:3" x14ac:dyDescent="0.25">
      <c r="A35" s="15" t="s">
        <v>74</v>
      </c>
      <c r="B35" s="5" t="s">
        <v>96</v>
      </c>
    </row>
    <row r="36" spans="1:3" x14ac:dyDescent="0.25">
      <c r="A36" s="15" t="s">
        <v>72</v>
      </c>
      <c r="B36" s="5" t="s">
        <v>97</v>
      </c>
    </row>
    <row r="37" spans="1:3" x14ac:dyDescent="0.25">
      <c r="A37" s="15" t="s">
        <v>70</v>
      </c>
      <c r="B37" s="5" t="s">
        <v>87</v>
      </c>
    </row>
    <row r="39" spans="1:3" x14ac:dyDescent="0.25">
      <c r="A39" s="38" t="s">
        <v>25</v>
      </c>
      <c r="B39" s="38"/>
      <c r="C39" s="19" t="s">
        <v>153</v>
      </c>
    </row>
    <row r="40" spans="1:3" x14ac:dyDescent="0.25">
      <c r="A40" s="4" t="s">
        <v>68</v>
      </c>
      <c r="B40" s="4" t="s">
        <v>69</v>
      </c>
    </row>
    <row r="41" spans="1:3" x14ac:dyDescent="0.25">
      <c r="A41" s="15" t="s">
        <v>80</v>
      </c>
      <c r="B41" s="5" t="s">
        <v>98</v>
      </c>
    </row>
    <row r="42" spans="1:3" x14ac:dyDescent="0.25">
      <c r="A42" s="15" t="s">
        <v>78</v>
      </c>
      <c r="B42" s="5" t="s">
        <v>99</v>
      </c>
    </row>
    <row r="43" spans="1:3" x14ac:dyDescent="0.25">
      <c r="A43" s="15" t="s">
        <v>76</v>
      </c>
      <c r="B43" s="5" t="s">
        <v>100</v>
      </c>
    </row>
    <row r="44" spans="1:3" x14ac:dyDescent="0.25">
      <c r="A44" s="15" t="s">
        <v>74</v>
      </c>
      <c r="B44" s="5" t="s">
        <v>101</v>
      </c>
    </row>
    <row r="45" spans="1:3" x14ac:dyDescent="0.25">
      <c r="A45" s="15" t="s">
        <v>72</v>
      </c>
      <c r="B45" s="5" t="s">
        <v>102</v>
      </c>
    </row>
    <row r="46" spans="1:3" x14ac:dyDescent="0.25">
      <c r="A46" s="15" t="s">
        <v>70</v>
      </c>
      <c r="B46" s="5" t="s">
        <v>87</v>
      </c>
    </row>
    <row r="48" spans="1:3" x14ac:dyDescent="0.25">
      <c r="A48" s="38" t="s">
        <v>27</v>
      </c>
      <c r="B48" s="38"/>
      <c r="C48" s="19" t="s">
        <v>153</v>
      </c>
    </row>
    <row r="49" spans="1:3" x14ac:dyDescent="0.25">
      <c r="A49" s="4" t="s">
        <v>68</v>
      </c>
      <c r="B49" s="4" t="s">
        <v>69</v>
      </c>
    </row>
    <row r="50" spans="1:3" x14ac:dyDescent="0.25">
      <c r="A50" s="15" t="s">
        <v>80</v>
      </c>
      <c r="B50" s="5" t="s">
        <v>103</v>
      </c>
    </row>
    <row r="51" spans="1:3" x14ac:dyDescent="0.25">
      <c r="A51" s="15" t="s">
        <v>78</v>
      </c>
      <c r="B51" s="5" t="s">
        <v>104</v>
      </c>
    </row>
    <row r="52" spans="1:3" x14ac:dyDescent="0.25">
      <c r="A52" s="15" t="s">
        <v>76</v>
      </c>
      <c r="B52" s="5" t="s">
        <v>105</v>
      </c>
    </row>
    <row r="53" spans="1:3" x14ac:dyDescent="0.25">
      <c r="A53" s="15" t="s">
        <v>74</v>
      </c>
      <c r="B53" s="5" t="s">
        <v>106</v>
      </c>
    </row>
    <row r="54" spans="1:3" x14ac:dyDescent="0.25">
      <c r="A54" s="15" t="s">
        <v>72</v>
      </c>
      <c r="B54" s="5" t="s">
        <v>107</v>
      </c>
    </row>
    <row r="55" spans="1:3" x14ac:dyDescent="0.25">
      <c r="A55" s="15" t="s">
        <v>70</v>
      </c>
      <c r="B55" s="5" t="s">
        <v>87</v>
      </c>
    </row>
    <row r="57" spans="1:3" x14ac:dyDescent="0.25">
      <c r="A57" s="38" t="s">
        <v>29</v>
      </c>
      <c r="B57" s="38"/>
      <c r="C57" s="19" t="s">
        <v>153</v>
      </c>
    </row>
    <row r="58" spans="1:3" x14ac:dyDescent="0.25">
      <c r="A58" s="4" t="s">
        <v>68</v>
      </c>
      <c r="B58" s="4" t="s">
        <v>69</v>
      </c>
    </row>
    <row r="59" spans="1:3" x14ac:dyDescent="0.25">
      <c r="A59" s="15" t="s">
        <v>80</v>
      </c>
      <c r="B59" s="5" t="s">
        <v>108</v>
      </c>
    </row>
    <row r="60" spans="1:3" x14ac:dyDescent="0.25">
      <c r="A60" s="15" t="s">
        <v>78</v>
      </c>
      <c r="B60" s="5" t="s">
        <v>109</v>
      </c>
    </row>
    <row r="61" spans="1:3" x14ac:dyDescent="0.25">
      <c r="A61" s="15" t="s">
        <v>76</v>
      </c>
      <c r="B61" s="5" t="s">
        <v>110</v>
      </c>
    </row>
    <row r="62" spans="1:3" x14ac:dyDescent="0.25">
      <c r="A62" s="15" t="s">
        <v>74</v>
      </c>
      <c r="B62" s="5" t="s">
        <v>111</v>
      </c>
    </row>
    <row r="63" spans="1:3" x14ac:dyDescent="0.25">
      <c r="A63" s="15" t="s">
        <v>72</v>
      </c>
      <c r="B63" s="5" t="s">
        <v>112</v>
      </c>
    </row>
    <row r="64" spans="1:3" x14ac:dyDescent="0.25">
      <c r="A64" s="15" t="s">
        <v>70</v>
      </c>
      <c r="B64" s="5" t="s">
        <v>87</v>
      </c>
    </row>
    <row r="66" spans="1:3" x14ac:dyDescent="0.25">
      <c r="A66" s="38" t="s">
        <v>31</v>
      </c>
      <c r="B66" s="38"/>
      <c r="C66" s="19" t="s">
        <v>153</v>
      </c>
    </row>
    <row r="67" spans="1:3" x14ac:dyDescent="0.25">
      <c r="A67" s="4" t="s">
        <v>68</v>
      </c>
      <c r="B67" s="4" t="s">
        <v>69</v>
      </c>
    </row>
    <row r="68" spans="1:3" x14ac:dyDescent="0.25">
      <c r="A68" s="15" t="s">
        <v>80</v>
      </c>
      <c r="B68" s="5" t="s">
        <v>113</v>
      </c>
    </row>
    <row r="69" spans="1:3" x14ac:dyDescent="0.25">
      <c r="A69" s="15" t="s">
        <v>78</v>
      </c>
      <c r="B69" s="5" t="s">
        <v>114</v>
      </c>
    </row>
    <row r="70" spans="1:3" x14ac:dyDescent="0.25">
      <c r="A70" s="15" t="s">
        <v>76</v>
      </c>
      <c r="B70" s="5" t="s">
        <v>115</v>
      </c>
    </row>
    <row r="71" spans="1:3" x14ac:dyDescent="0.25">
      <c r="A71" s="15" t="s">
        <v>74</v>
      </c>
      <c r="B71" s="5" t="s">
        <v>116</v>
      </c>
    </row>
    <row r="72" spans="1:3" x14ac:dyDescent="0.25">
      <c r="A72" s="15" t="s">
        <v>72</v>
      </c>
      <c r="B72" s="5" t="s">
        <v>117</v>
      </c>
    </row>
    <row r="73" spans="1:3" x14ac:dyDescent="0.25">
      <c r="A73" s="15" t="s">
        <v>70</v>
      </c>
      <c r="B73" s="5" t="s">
        <v>87</v>
      </c>
    </row>
    <row r="75" spans="1:3" x14ac:dyDescent="0.25">
      <c r="A75" s="38" t="s">
        <v>33</v>
      </c>
      <c r="B75" s="38"/>
      <c r="C75" s="19" t="s">
        <v>153</v>
      </c>
    </row>
    <row r="76" spans="1:3" x14ac:dyDescent="0.25">
      <c r="A76" s="4" t="s">
        <v>68</v>
      </c>
      <c r="B76" s="4" t="s">
        <v>69</v>
      </c>
    </row>
    <row r="77" spans="1:3" x14ac:dyDescent="0.25">
      <c r="A77" s="15" t="s">
        <v>80</v>
      </c>
      <c r="B77" s="5" t="s">
        <v>118</v>
      </c>
    </row>
    <row r="78" spans="1:3" x14ac:dyDescent="0.25">
      <c r="A78" s="15" t="s">
        <v>78</v>
      </c>
      <c r="B78" s="5" t="s">
        <v>119</v>
      </c>
    </row>
    <row r="79" spans="1:3" x14ac:dyDescent="0.25">
      <c r="A79" s="15" t="s">
        <v>76</v>
      </c>
      <c r="B79" s="5" t="s">
        <v>120</v>
      </c>
    </row>
    <row r="80" spans="1:3" x14ac:dyDescent="0.25">
      <c r="A80" s="15" t="s">
        <v>74</v>
      </c>
      <c r="B80" s="5" t="s">
        <v>121</v>
      </c>
    </row>
    <row r="81" spans="1:2" x14ac:dyDescent="0.25">
      <c r="A81" s="15" t="s">
        <v>72</v>
      </c>
      <c r="B81" s="5" t="s">
        <v>122</v>
      </c>
    </row>
    <row r="82" spans="1:2" x14ac:dyDescent="0.25">
      <c r="A82" s="15" t="s">
        <v>70</v>
      </c>
      <c r="B82" s="5" t="s">
        <v>87</v>
      </c>
    </row>
  </sheetData>
  <mergeCells count="10">
    <mergeCell ref="A57:B57"/>
    <mergeCell ref="A75:B75"/>
    <mergeCell ref="A66:B66"/>
    <mergeCell ref="A1:B1"/>
    <mergeCell ref="A3:B3"/>
    <mergeCell ref="A39:B39"/>
    <mergeCell ref="A12:B12"/>
    <mergeCell ref="A48:B48"/>
    <mergeCell ref="A21:B21"/>
    <mergeCell ref="A30:B30"/>
  </mergeCells>
  <hyperlinks>
    <hyperlink ref="C12" location="Ocena!A19" display="Powrót" xr:uid="{9BEEBB65-7EC7-4825-9A3A-55B364F88497}"/>
    <hyperlink ref="C21" location="Ocena!A20" display="Powrót" xr:uid="{F66A97CF-CBBB-420B-9D96-A08D8DA71FFD}"/>
    <hyperlink ref="C30" location="Ocena!A21" display="Powrót" xr:uid="{B26AC7B9-D7E1-40D9-B11D-5FB994BAE5D2}"/>
    <hyperlink ref="C39" location="Ocena!A22" display="Powrót" xr:uid="{9A657718-FB38-415A-BA7E-3DEA9CC80C39}"/>
    <hyperlink ref="C48" location="Ocena!A23" display="Powrót" xr:uid="{5E8FA309-6573-4DA7-AD75-0ADA3E506D3D}"/>
    <hyperlink ref="C1" location="Ocena!A17" display="Powrót" xr:uid="{1206C07A-F884-4120-BB3E-3E918484E174}"/>
    <hyperlink ref="C57" location="Ocena!A24" display="Powrót" xr:uid="{0E384658-F27C-41AD-A20E-BD788D8ED650}"/>
    <hyperlink ref="C66" location="Ocena!A25" display="Powrót" xr:uid="{9A9D2065-D4AA-4ABF-947F-FAF7FBDFB7DA}"/>
    <hyperlink ref="C75" location="Ocena!A25" display="Powrót" xr:uid="{458CD2F9-4F7A-4AAB-B04F-97741A28E77E}"/>
  </hyperlinks>
  <pageMargins left="0.19685039370078741" right="0.19685039370078741" top="0.19685039370078741" bottom="0.19685039370078741" header="0.31496062992125984" footer="0.31496062992125984"/>
  <pageSetup paperSize="9" scale="66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16"/>
  <sheetViews>
    <sheetView showGridLines="0" workbookViewId="0">
      <selection sqref="A1:B1"/>
    </sheetView>
  </sheetViews>
  <sheetFormatPr defaultRowHeight="15" x14ac:dyDescent="0.25"/>
  <cols>
    <col min="1" max="1" width="28" customWidth="1"/>
    <col min="2" max="2" width="95" customWidth="1"/>
  </cols>
  <sheetData>
    <row r="1" spans="1:2" ht="24" customHeight="1" x14ac:dyDescent="0.25">
      <c r="A1" s="43" t="s">
        <v>123</v>
      </c>
      <c r="B1" s="44"/>
    </row>
    <row r="3" spans="1:2" ht="32.25" customHeight="1" x14ac:dyDescent="0.25">
      <c r="A3" s="1" t="s">
        <v>124</v>
      </c>
      <c r="B3" s="5" t="s">
        <v>125</v>
      </c>
    </row>
    <row r="4" spans="1:2" ht="32.25" customHeight="1" x14ac:dyDescent="0.25">
      <c r="A4" s="1" t="s">
        <v>17</v>
      </c>
      <c r="B4" s="5" t="s">
        <v>126</v>
      </c>
    </row>
    <row r="5" spans="1:2" ht="32.25" customHeight="1" x14ac:dyDescent="0.25">
      <c r="A5" s="1" t="s">
        <v>127</v>
      </c>
      <c r="B5" s="5" t="s">
        <v>128</v>
      </c>
    </row>
    <row r="6" spans="1:2" ht="32.25" customHeight="1" x14ac:dyDescent="0.25">
      <c r="A6" s="1" t="s">
        <v>129</v>
      </c>
      <c r="B6" s="5" t="s">
        <v>130</v>
      </c>
    </row>
    <row r="7" spans="1:2" ht="32.25" customHeight="1" x14ac:dyDescent="0.25">
      <c r="A7" s="1" t="s">
        <v>131</v>
      </c>
      <c r="B7" s="5" t="s">
        <v>132</v>
      </c>
    </row>
    <row r="8" spans="1:2" ht="32.25" customHeight="1" x14ac:dyDescent="0.25">
      <c r="A8" s="1" t="s">
        <v>133</v>
      </c>
      <c r="B8" s="5" t="s">
        <v>134</v>
      </c>
    </row>
    <row r="9" spans="1:2" ht="32.25" customHeight="1" x14ac:dyDescent="0.25">
      <c r="A9" s="1" t="s">
        <v>135</v>
      </c>
      <c r="B9" s="5" t="s">
        <v>136</v>
      </c>
    </row>
    <row r="10" spans="1:2" ht="32.25" customHeight="1" x14ac:dyDescent="0.25">
      <c r="A10" s="1" t="s">
        <v>137</v>
      </c>
      <c r="B10" s="5" t="s">
        <v>138</v>
      </c>
    </row>
    <row r="11" spans="1:2" ht="32.25" customHeight="1" x14ac:dyDescent="0.25">
      <c r="A11" s="1" t="s">
        <v>139</v>
      </c>
      <c r="B11" s="5" t="s">
        <v>140</v>
      </c>
    </row>
    <row r="12" spans="1:2" ht="32.25" customHeight="1" x14ac:dyDescent="0.25">
      <c r="A12" s="1" t="s">
        <v>141</v>
      </c>
      <c r="B12" s="5" t="s">
        <v>142</v>
      </c>
    </row>
    <row r="14" spans="1:2" x14ac:dyDescent="0.25">
      <c r="A14" s="38" t="s">
        <v>143</v>
      </c>
      <c r="B14" s="38"/>
    </row>
    <row r="15" spans="1:2" x14ac:dyDescent="0.25">
      <c r="A15" s="45" t="s">
        <v>144</v>
      </c>
      <c r="B15" s="45"/>
    </row>
    <row r="16" spans="1:2" x14ac:dyDescent="0.25">
      <c r="A16" s="45"/>
      <c r="B16" s="45"/>
    </row>
  </sheetData>
  <mergeCells count="3">
    <mergeCell ref="A15:B16"/>
    <mergeCell ref="A14:B14"/>
    <mergeCell ref="A1:B1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workbookViewId="0"/>
  </sheetViews>
  <sheetFormatPr defaultRowHeight="15" x14ac:dyDescent="0.25"/>
  <sheetData>
    <row r="1" spans="1:2" x14ac:dyDescent="0.25">
      <c r="A1" t="s">
        <v>145</v>
      </c>
      <c r="B1" t="s">
        <v>146</v>
      </c>
    </row>
    <row r="2" spans="1:2" x14ac:dyDescent="0.25">
      <c r="A2">
        <v>0</v>
      </c>
      <c r="B2" t="s">
        <v>147</v>
      </c>
    </row>
    <row r="3" spans="1:2" x14ac:dyDescent="0.25">
      <c r="A3">
        <v>1</v>
      </c>
      <c r="B3" t="s">
        <v>148</v>
      </c>
    </row>
    <row r="4" spans="1:2" x14ac:dyDescent="0.25">
      <c r="A4">
        <v>2</v>
      </c>
    </row>
    <row r="5" spans="1:2" x14ac:dyDescent="0.25">
      <c r="A5">
        <v>3</v>
      </c>
    </row>
    <row r="6" spans="1:2" x14ac:dyDescent="0.25">
      <c r="A6">
        <v>4</v>
      </c>
    </row>
    <row r="7" spans="1:2" x14ac:dyDescent="0.25">
      <c r="A7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Ocena</vt:lpstr>
      <vt:lpstr>Kryteria</vt:lpstr>
      <vt:lpstr>Instrukcja</vt:lpstr>
      <vt:lpstr>Listy</vt:lpstr>
      <vt:lpstr>Kryteria!Obszar_wydruku</vt:lpstr>
      <vt:lpstr>Ocena!Obszar_wydruku</vt:lpstr>
      <vt:lpstr>Ocena!Tytuły_wydruku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Radosław Wilski</cp:lastModifiedBy>
  <cp:lastPrinted>2026-04-05T09:17:47Z</cp:lastPrinted>
  <dcterms:modified xsi:type="dcterms:W3CDTF">2026-04-05T09:22:45Z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a22b17d2-ba30-476a-84a3-1b067b15b5bf</vt:lpwstr>
  </property>
</Properties>
</file>